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810" windowWidth="12120" windowHeight="7680"/>
  </bookViews>
  <sheets>
    <sheet name="расходы" sheetId="2" r:id="rId1"/>
    <sheet name="Лист1" sheetId="4" r:id="rId2"/>
  </sheets>
  <calcPr calcId="125725"/>
</workbook>
</file>

<file path=xl/calcChain.xml><?xml version="1.0" encoding="utf-8"?>
<calcChain xmlns="http://schemas.openxmlformats.org/spreadsheetml/2006/main">
  <c r="L50" i="2"/>
  <c r="L49"/>
  <c r="L48"/>
  <c r="L47"/>
  <c r="L46"/>
  <c r="L44"/>
  <c r="L43"/>
  <c r="L42"/>
  <c r="L41"/>
  <c r="L40"/>
  <c r="L39"/>
  <c r="L38"/>
  <c r="L36"/>
  <c r="L35"/>
  <c r="L34"/>
  <c r="L33"/>
  <c r="L32"/>
  <c r="L31"/>
  <c r="L30"/>
  <c r="L29"/>
  <c r="L28"/>
  <c r="L27"/>
  <c r="L25"/>
  <c r="L24"/>
  <c r="L23"/>
  <c r="L21"/>
  <c r="L20"/>
  <c r="L19"/>
  <c r="L17"/>
  <c r="L15"/>
  <c r="L14"/>
  <c r="L13"/>
  <c r="L12"/>
  <c r="L11"/>
  <c r="L10"/>
  <c r="L9"/>
  <c r="L8"/>
  <c r="K50"/>
  <c r="K49"/>
  <c r="K48"/>
  <c r="K47"/>
  <c r="K46"/>
  <c r="K45"/>
  <c r="K44"/>
  <c r="K43"/>
  <c r="K42"/>
  <c r="K41"/>
  <c r="K40"/>
  <c r="K39"/>
  <c r="K38"/>
  <c r="K36"/>
  <c r="K35"/>
  <c r="K34"/>
  <c r="K33"/>
  <c r="K32"/>
  <c r="K31"/>
  <c r="K30"/>
  <c r="K29"/>
  <c r="K28"/>
  <c r="K27"/>
  <c r="K25"/>
  <c r="K24"/>
  <c r="K23"/>
  <c r="K21"/>
  <c r="K20"/>
  <c r="K19"/>
  <c r="K18"/>
  <c r="K17"/>
  <c r="K16"/>
  <c r="K15"/>
  <c r="K14"/>
  <c r="K13"/>
  <c r="K12"/>
  <c r="K11"/>
  <c r="K10"/>
  <c r="K9"/>
  <c r="K8"/>
  <c r="J50"/>
  <c r="J49"/>
  <c r="J48"/>
  <c r="J47"/>
  <c r="J46"/>
  <c r="J45"/>
  <c r="J44"/>
  <c r="J43"/>
  <c r="J42"/>
  <c r="J41"/>
  <c r="J40"/>
  <c r="J39"/>
  <c r="J38"/>
  <c r="J36"/>
  <c r="J35"/>
  <c r="J34"/>
  <c r="J33"/>
  <c r="J32"/>
  <c r="J31"/>
  <c r="J30"/>
  <c r="J29"/>
  <c r="J28"/>
  <c r="J27"/>
  <c r="J25"/>
  <c r="J24"/>
  <c r="J23"/>
  <c r="J21"/>
  <c r="J20"/>
  <c r="J19"/>
  <c r="J18"/>
  <c r="J17"/>
  <c r="J15"/>
  <c r="J14"/>
  <c r="J13"/>
  <c r="J12"/>
  <c r="J11"/>
  <c r="J10"/>
  <c r="J9"/>
  <c r="J8"/>
  <c r="F50"/>
  <c r="F49"/>
  <c r="F48"/>
  <c r="F47"/>
  <c r="F46"/>
  <c r="F44"/>
  <c r="F43"/>
  <c r="F42"/>
  <c r="F41"/>
  <c r="F40"/>
  <c r="F39"/>
  <c r="F38"/>
  <c r="F36"/>
  <c r="F35"/>
  <c r="F34"/>
  <c r="F33"/>
  <c r="F32"/>
  <c r="F31"/>
  <c r="F30"/>
  <c r="F29"/>
  <c r="F28"/>
  <c r="F27"/>
  <c r="F25"/>
  <c r="F24"/>
  <c r="F23"/>
  <c r="F21"/>
  <c r="F20"/>
  <c r="F19"/>
  <c r="F17"/>
  <c r="F15"/>
  <c r="F14"/>
  <c r="F13"/>
  <c r="F12"/>
  <c r="F11"/>
  <c r="F10"/>
  <c r="F9"/>
  <c r="F8"/>
  <c r="I30"/>
  <c r="H30"/>
  <c r="D18"/>
  <c r="E18"/>
  <c r="F18" s="1"/>
  <c r="D26"/>
  <c r="E26"/>
  <c r="L26" s="1"/>
  <c r="I26"/>
  <c r="H26"/>
  <c r="K26" s="1"/>
  <c r="E7"/>
  <c r="D7"/>
  <c r="I7"/>
  <c r="H7"/>
  <c r="I22"/>
  <c r="J22" s="1"/>
  <c r="H22"/>
  <c r="I18"/>
  <c r="H18"/>
  <c r="I48"/>
  <c r="H48"/>
  <c r="I45"/>
  <c r="H45"/>
  <c r="I40"/>
  <c r="H40"/>
  <c r="I37"/>
  <c r="H37"/>
  <c r="K37" s="1"/>
  <c r="I16"/>
  <c r="J16" s="1"/>
  <c r="H16"/>
  <c r="E48"/>
  <c r="D48"/>
  <c r="E45"/>
  <c r="L45" s="1"/>
  <c r="D45"/>
  <c r="E40"/>
  <c r="D40"/>
  <c r="E37"/>
  <c r="F37" s="1"/>
  <c r="D37"/>
  <c r="E30"/>
  <c r="D30"/>
  <c r="E22"/>
  <c r="L22" s="1"/>
  <c r="D22"/>
  <c r="K22" s="1"/>
  <c r="E16"/>
  <c r="D16"/>
  <c r="L18" l="1"/>
  <c r="L16"/>
  <c r="F45"/>
  <c r="L37"/>
  <c r="F26"/>
  <c r="F22"/>
  <c r="F16"/>
  <c r="J37"/>
  <c r="J26"/>
  <c r="D51"/>
  <c r="E51"/>
  <c r="F7"/>
  <c r="L7"/>
  <c r="K7"/>
  <c r="I51"/>
  <c r="J7"/>
  <c r="H51"/>
  <c r="F51" l="1"/>
  <c r="K51"/>
  <c r="L51"/>
  <c r="J51"/>
</calcChain>
</file>

<file path=xl/sharedStrings.xml><?xml version="1.0" encoding="utf-8"?>
<sst xmlns="http://schemas.openxmlformats.org/spreadsheetml/2006/main" count="61" uniqueCount="58">
  <si>
    <t>0100</t>
  </si>
  <si>
    <t xml:space="preserve">Общегосударственные вопросы </t>
  </si>
  <si>
    <t>Функционирование высшего должностного лица субъекта Российской Федерации и органа местного самоуправления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</si>
  <si>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</si>
  <si>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</si>
  <si>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Судебная система</t>
  </si>
  <si>
    <t>Обеспечение деятельности финансовых,налоговых и таможенных органов и органов финансового (финансово-бюджетного)надзора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</si>
  <si>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</si>
  <si>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</si>
  <si>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</si>
  <si>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</si>
  <si>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</si>
  <si>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</si>
  <si>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</si>
  <si>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</si>
  <si>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</si>
  <si>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</si>
  <si>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</si>
  <si>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</si>
  <si>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</si>
  <si>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</si>
  <si>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</si>
  <si>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</si>
  <si>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</si>
  <si>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</si>
  <si>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</si>
  <si>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Культура, кинематография </t>
  </si>
  <si>
    <t>Культура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</si>
  <si>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</si>
  <si>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</si>
  <si>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</si>
  <si>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</si>
  <si>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</si>
  <si>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</si>
  <si>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</si>
  <si>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</si>
  <si>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</si>
  <si>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Межбюджетные трансферты бюджета субъектов Российской Федерации и муниципальных образований общего характера</t>
  </si>
  <si>
    <t>Дотации  на выравнивание бюджетной обеспеченности субъектов Российской Федерации и муниципальных образований</t>
  </si>
  <si>
    <t>Иные дотации</t>
  </si>
  <si>
    <t>Всего расходов</t>
  </si>
  <si>
    <t>Наименование</t>
  </si>
  <si>
    <t>План бюджета муниципального района</t>
  </si>
  <si>
    <t>% исполнения</t>
  </si>
  <si>
    <t>Исполнение бюджета муниципального района</t>
  </si>
  <si>
    <t>(рублей)</t>
  </si>
  <si>
    <t>Отклонение</t>
  </si>
  <si>
    <t>Код расхода по бюджетной классификации</t>
  </si>
  <si>
    <t>Защита населения и территории от чрезвычайных ситуаций природного и техногенного характера, пожарная безопасность</t>
  </si>
  <si>
    <t>Коммунальное хозяйство</t>
  </si>
  <si>
    <t>2022 год</t>
  </si>
  <si>
    <t>Профессиональная подготовка, переподготовка и повышение квалификации</t>
  </si>
  <si>
    <t>Дорожное хозяйство (дорожная деятельность)</t>
  </si>
  <si>
    <t>Благоустройство</t>
  </si>
  <si>
    <t>План бюджета муниципального района 2022 года к  2021 году</t>
  </si>
  <si>
    <t>Исполнение бюджета муниципального района 2022 года к  2021 году</t>
  </si>
  <si>
    <t>2023 год</t>
  </si>
  <si>
    <t>Сведения об исполнении бюджета по расходам МО Днепровский сельсовет в разрезе разделов и подразделов классификации расходов за 9 месяцев 2023 года в сравнении с запланированными годовыми и с фактическими значениями за 9 месяцев 2022 года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</si>
</sst>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000"/>
    <numFmt numFmtId="166" formatCode="&quot;&quot;###,##0.00"/>
  </numFmts>
  <fonts count="8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Fill="1" applyAlignment="1">
      <alignment vertical="top" wrapText="1"/>
    </xf>
    <xf numFmtId="164" fontId="4" fillId="0" borderId="0" xfId="0" applyNumberFormat="1" applyFont="1" applyFill="1" applyAlignment="1">
      <alignment horizontal="center" wrapText="1"/>
    </xf>
    <xf numFmtId="0" fontId="3" fillId="0" borderId="0" xfId="0" applyFont="1"/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164" fontId="1" fillId="0" borderId="3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5" fontId="3" fillId="0" borderId="3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165" fontId="3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wrapText="1"/>
    </xf>
    <xf numFmtId="4" fontId="3" fillId="0" borderId="3" xfId="0" applyNumberFormat="1" applyFont="1" applyFill="1" applyBorder="1" applyAlignment="1">
      <alignment horizontal="right" wrapText="1"/>
    </xf>
    <xf numFmtId="4" fontId="1" fillId="0" borderId="3" xfId="0" applyNumberFormat="1" applyFont="1" applyFill="1" applyBorder="1" applyAlignment="1">
      <alignment horizontal="center" wrapText="1"/>
    </xf>
    <xf numFmtId="4" fontId="3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vertical="top" wrapText="1"/>
    </xf>
    <xf numFmtId="4" fontId="6" fillId="0" borderId="3" xfId="0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wrapText="1"/>
    </xf>
    <xf numFmtId="164" fontId="7" fillId="0" borderId="3" xfId="0" applyNumberFormat="1" applyFont="1" applyFill="1" applyBorder="1" applyAlignment="1">
      <alignment horizontal="center" wrapText="1"/>
    </xf>
    <xf numFmtId="4" fontId="7" fillId="0" borderId="3" xfId="0" applyNumberFormat="1" applyFont="1" applyFill="1" applyBorder="1" applyAlignment="1">
      <alignment horizontal="center" wrapText="1"/>
    </xf>
    <xf numFmtId="0" fontId="7" fillId="0" borderId="3" xfId="0" applyFont="1" applyBorder="1"/>
    <xf numFmtId="165" fontId="6" fillId="0" borderId="3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wrapText="1"/>
    </xf>
    <xf numFmtId="0" fontId="6" fillId="0" borderId="3" xfId="0" applyFont="1" applyBorder="1"/>
    <xf numFmtId="0" fontId="7" fillId="0" borderId="3" xfId="0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vertical="center" wrapText="1"/>
    </xf>
    <xf numFmtId="166" fontId="4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view="pageBreakPreview" topLeftCell="A35" zoomScale="89" zoomScaleNormal="50" zoomScaleSheetLayoutView="89" workbookViewId="0">
      <selection activeCell="C49" sqref="C49"/>
    </sheetView>
  </sheetViews>
  <sheetFormatPr defaultRowHeight="18.75"/>
  <cols>
    <col min="1" max="1" width="9.140625" style="3"/>
    <col min="2" max="2" width="10.85546875" style="3" customWidth="1"/>
    <col min="3" max="3" width="42.7109375" style="3" customWidth="1"/>
    <col min="4" max="4" width="22" style="3" customWidth="1"/>
    <col min="5" max="5" width="21" style="3" customWidth="1"/>
    <col min="6" max="6" width="12.42578125" style="3" customWidth="1"/>
    <col min="7" max="7" width="0" style="3" hidden="1" customWidth="1"/>
    <col min="8" max="8" width="22" style="3" customWidth="1"/>
    <col min="9" max="9" width="21" style="3" customWidth="1"/>
    <col min="10" max="10" width="12.42578125" style="3" customWidth="1"/>
    <col min="11" max="11" width="19.28515625" style="3" customWidth="1"/>
    <col min="12" max="12" width="18" style="3" customWidth="1"/>
    <col min="13" max="16384" width="9.140625" style="3"/>
  </cols>
  <sheetData>
    <row r="1" spans="1:12">
      <c r="A1" s="38"/>
      <c r="D1" s="40"/>
      <c r="E1" s="40"/>
      <c r="F1" s="40"/>
      <c r="H1" s="40"/>
      <c r="I1" s="40"/>
      <c r="J1" s="40"/>
    </row>
    <row r="2" spans="1:12" ht="78" customHeight="1">
      <c r="A2" s="38"/>
      <c r="D2" s="44" t="s">
        <v>57</v>
      </c>
      <c r="E2" s="44"/>
      <c r="F2" s="44"/>
      <c r="G2" s="44"/>
      <c r="H2" s="44"/>
      <c r="I2" s="44"/>
    </row>
    <row r="3" spans="1:12">
      <c r="A3" s="38"/>
    </row>
    <row r="4" spans="1:12" ht="19.5" customHeight="1" thickBot="1">
      <c r="A4" s="38"/>
      <c r="B4" s="1"/>
      <c r="C4" s="1"/>
      <c r="F4" s="2"/>
      <c r="J4" s="2"/>
      <c r="L4" s="2" t="s">
        <v>45</v>
      </c>
    </row>
    <row r="5" spans="1:12" ht="19.5" customHeight="1">
      <c r="A5" s="38"/>
      <c r="B5" s="36" t="s">
        <v>47</v>
      </c>
      <c r="C5" s="36" t="s">
        <v>41</v>
      </c>
      <c r="D5" s="41" t="s">
        <v>50</v>
      </c>
      <c r="E5" s="42"/>
      <c r="F5" s="42"/>
      <c r="G5" s="43"/>
      <c r="H5" s="41" t="s">
        <v>56</v>
      </c>
      <c r="I5" s="42"/>
      <c r="J5" s="42"/>
      <c r="K5" s="35" t="s">
        <v>46</v>
      </c>
      <c r="L5" s="35"/>
    </row>
    <row r="6" spans="1:12" ht="124.5" customHeight="1">
      <c r="A6" s="38"/>
      <c r="B6" s="37"/>
      <c r="C6" s="37"/>
      <c r="D6" s="31" t="s">
        <v>42</v>
      </c>
      <c r="E6" s="7" t="s">
        <v>44</v>
      </c>
      <c r="F6" s="5" t="s">
        <v>43</v>
      </c>
      <c r="G6" s="4"/>
      <c r="H6" s="31" t="s">
        <v>42</v>
      </c>
      <c r="I6" s="32" t="s">
        <v>44</v>
      </c>
      <c r="J6" s="33" t="s">
        <v>43</v>
      </c>
      <c r="K6" s="32" t="s">
        <v>54</v>
      </c>
      <c r="L6" s="33" t="s">
        <v>55</v>
      </c>
    </row>
    <row r="7" spans="1:12" s="26" customFormat="1" ht="46.5" customHeight="1">
      <c r="A7" s="38"/>
      <c r="B7" s="19" t="s">
        <v>0</v>
      </c>
      <c r="C7" s="19" t="s">
        <v>1</v>
      </c>
      <c r="D7" s="23">
        <f>D8+D9+D10+D11+D12+D13+D14+D15</f>
        <v>2514408.83</v>
      </c>
      <c r="E7" s="23">
        <f>E8+E9+E10+E11+E12+E13+E14+E15</f>
        <v>1745648.91</v>
      </c>
      <c r="F7" s="21">
        <f t="shared" ref="F7:F51" si="0">AVERAGE(E7/D7*100)</f>
        <v>69.425818473601197</v>
      </c>
      <c r="G7" s="22"/>
      <c r="H7" s="23">
        <f>H8+H9+H10+H11+H12+H13+H14+H15</f>
        <v>2576894.83</v>
      </c>
      <c r="I7" s="23">
        <f>I8+I9+I10+I11+I12+I13+I14+I15</f>
        <v>1754838.58</v>
      </c>
      <c r="J7" s="24">
        <f t="shared" ref="J7:J51" si="1">AVERAGE(I7/H7*100)</f>
        <v>68.098960018480852</v>
      </c>
      <c r="K7" s="25">
        <f>H7-D7</f>
        <v>62486</v>
      </c>
      <c r="L7" s="24">
        <f>I7-E7</f>
        <v>9189.6700000001583</v>
      </c>
    </row>
    <row r="8" spans="1:12" s="8" customFormat="1" ht="91.5" customHeight="1">
      <c r="A8" s="38"/>
      <c r="B8" s="11">
        <v>102</v>
      </c>
      <c r="C8" s="11" t="s">
        <v>2</v>
      </c>
      <c r="D8" s="34">
        <v>695000</v>
      </c>
      <c r="E8" s="34">
        <v>520872.56</v>
      </c>
      <c r="F8" s="21">
        <f t="shared" si="0"/>
        <v>74.945692086330936</v>
      </c>
      <c r="G8" s="10"/>
      <c r="H8" s="18">
        <v>687100</v>
      </c>
      <c r="I8" s="18">
        <v>527763.93000000005</v>
      </c>
      <c r="J8" s="24">
        <f t="shared" si="1"/>
        <v>76.810352204919226</v>
      </c>
      <c r="K8" s="25">
        <f t="shared" ref="K8:K51" si="2">H8-D8</f>
        <v>-7900</v>
      </c>
      <c r="L8" s="24">
        <f t="shared" ref="L8:L51" si="3">I8-E8</f>
        <v>6891.3700000000536</v>
      </c>
    </row>
    <row r="9" spans="1:12" s="8" customFormat="1" ht="93.75">
      <c r="A9" s="38"/>
      <c r="B9" s="11">
        <v>103</v>
      </c>
      <c r="C9" s="11" t="s">
        <v>3</v>
      </c>
      <c r="D9" s="34"/>
      <c r="E9" s="34"/>
      <c r="F9" s="21" t="e">
        <f t="shared" si="0"/>
        <v>#DIV/0!</v>
      </c>
      <c r="G9" s="10"/>
      <c r="H9" s="18"/>
      <c r="I9" s="18"/>
      <c r="J9" s="24" t="e">
        <f t="shared" si="1"/>
        <v>#DIV/0!</v>
      </c>
      <c r="K9" s="25">
        <f t="shared" si="2"/>
        <v>0</v>
      </c>
      <c r="L9" s="24">
        <f t="shared" si="3"/>
        <v>0</v>
      </c>
    </row>
    <row r="10" spans="1:12" s="8" customFormat="1" ht="130.5" customHeight="1">
      <c r="A10" s="38"/>
      <c r="B10" s="11">
        <v>104</v>
      </c>
      <c r="C10" s="11" t="s">
        <v>4</v>
      </c>
      <c r="D10" s="34">
        <v>1494208.83</v>
      </c>
      <c r="E10" s="34">
        <v>1042676.35</v>
      </c>
      <c r="F10" s="21">
        <f t="shared" si="0"/>
        <v>69.781166398273783</v>
      </c>
      <c r="G10" s="10"/>
      <c r="H10" s="18">
        <v>1462644.83</v>
      </c>
      <c r="I10" s="18">
        <v>933174.65</v>
      </c>
      <c r="J10" s="24">
        <f t="shared" si="1"/>
        <v>63.800495572120539</v>
      </c>
      <c r="K10" s="25">
        <f t="shared" si="2"/>
        <v>-31564</v>
      </c>
      <c r="L10" s="24">
        <f t="shared" si="3"/>
        <v>-109501.69999999995</v>
      </c>
    </row>
    <row r="11" spans="1:12" s="8" customFormat="1" ht="36" customHeight="1">
      <c r="A11" s="38"/>
      <c r="B11" s="14">
        <v>105</v>
      </c>
      <c r="C11" s="14" t="s">
        <v>5</v>
      </c>
      <c r="D11" s="16"/>
      <c r="E11" s="16"/>
      <c r="F11" s="21" t="e">
        <f t="shared" si="0"/>
        <v>#DIV/0!</v>
      </c>
      <c r="G11" s="10"/>
      <c r="H11" s="18"/>
      <c r="I11" s="18"/>
      <c r="J11" s="24" t="e">
        <f t="shared" si="1"/>
        <v>#DIV/0!</v>
      </c>
      <c r="K11" s="25">
        <f t="shared" si="2"/>
        <v>0</v>
      </c>
      <c r="L11" s="24">
        <f t="shared" si="3"/>
        <v>0</v>
      </c>
    </row>
    <row r="12" spans="1:12" s="8" customFormat="1" ht="115.5" customHeight="1">
      <c r="A12" s="38"/>
      <c r="B12" s="11">
        <v>106</v>
      </c>
      <c r="C12" s="11" t="s">
        <v>6</v>
      </c>
      <c r="D12" s="34">
        <v>224600</v>
      </c>
      <c r="E12" s="34">
        <v>176100</v>
      </c>
      <c r="F12" s="21">
        <f t="shared" si="0"/>
        <v>78.406055209260899</v>
      </c>
      <c r="G12" s="10"/>
      <c r="H12" s="18">
        <v>346150</v>
      </c>
      <c r="I12" s="18">
        <v>262900</v>
      </c>
      <c r="J12" s="24">
        <f t="shared" si="1"/>
        <v>75.949732774808609</v>
      </c>
      <c r="K12" s="25">
        <f t="shared" si="2"/>
        <v>121550</v>
      </c>
      <c r="L12" s="24">
        <f t="shared" si="3"/>
        <v>86800</v>
      </c>
    </row>
    <row r="13" spans="1:12" s="8" customFormat="1" ht="69.75" customHeight="1">
      <c r="A13" s="38"/>
      <c r="B13" s="11">
        <v>107</v>
      </c>
      <c r="C13" s="11" t="s">
        <v>7</v>
      </c>
      <c r="D13" s="16"/>
      <c r="E13" s="16"/>
      <c r="F13" s="21" t="e">
        <f t="shared" si="0"/>
        <v>#DIV/0!</v>
      </c>
      <c r="G13" s="10"/>
      <c r="H13" s="18"/>
      <c r="I13" s="18"/>
      <c r="J13" s="24" t="e">
        <f t="shared" si="1"/>
        <v>#DIV/0!</v>
      </c>
      <c r="K13" s="25">
        <f t="shared" si="2"/>
        <v>0</v>
      </c>
      <c r="L13" s="24">
        <f t="shared" si="3"/>
        <v>0</v>
      </c>
    </row>
    <row r="14" spans="1:12" s="8" customFormat="1">
      <c r="A14" s="38"/>
      <c r="B14" s="11">
        <v>111</v>
      </c>
      <c r="C14" s="11" t="s">
        <v>8</v>
      </c>
      <c r="D14" s="34"/>
      <c r="E14" s="16"/>
      <c r="F14" s="21" t="e">
        <f t="shared" si="0"/>
        <v>#DIV/0!</v>
      </c>
      <c r="G14" s="10"/>
      <c r="H14" s="18">
        <v>10000</v>
      </c>
      <c r="I14" s="18"/>
      <c r="J14" s="24">
        <f t="shared" si="1"/>
        <v>0</v>
      </c>
      <c r="K14" s="25">
        <f t="shared" si="2"/>
        <v>10000</v>
      </c>
      <c r="L14" s="24">
        <f t="shared" si="3"/>
        <v>0</v>
      </c>
    </row>
    <row r="15" spans="1:12" s="8" customFormat="1" ht="37.5">
      <c r="A15" s="38"/>
      <c r="B15" s="11">
        <v>113</v>
      </c>
      <c r="C15" s="11" t="s">
        <v>9</v>
      </c>
      <c r="D15" s="34">
        <v>100600</v>
      </c>
      <c r="E15" s="34">
        <v>6000</v>
      </c>
      <c r="F15" s="21">
        <f t="shared" si="0"/>
        <v>5.964214711729622</v>
      </c>
      <c r="G15" s="10"/>
      <c r="H15" s="18">
        <v>71000</v>
      </c>
      <c r="I15" s="18">
        <v>31000</v>
      </c>
      <c r="J15" s="24">
        <f t="shared" si="1"/>
        <v>43.661971830985912</v>
      </c>
      <c r="K15" s="25">
        <f t="shared" si="2"/>
        <v>-29600</v>
      </c>
      <c r="L15" s="24">
        <f t="shared" si="3"/>
        <v>25000</v>
      </c>
    </row>
    <row r="16" spans="1:12" s="26" customFormat="1">
      <c r="A16" s="38"/>
      <c r="B16" s="27">
        <v>200</v>
      </c>
      <c r="C16" s="27" t="s">
        <v>10</v>
      </c>
      <c r="D16" s="20">
        <f>D17</f>
        <v>104800</v>
      </c>
      <c r="E16" s="20">
        <f>E17</f>
        <v>72494.259999999995</v>
      </c>
      <c r="F16" s="21">
        <f t="shared" si="0"/>
        <v>69.173912213740451</v>
      </c>
      <c r="G16" s="24"/>
      <c r="H16" s="23">
        <f>H17</f>
        <v>128500</v>
      </c>
      <c r="I16" s="23">
        <f>I17</f>
        <v>88445.06</v>
      </c>
      <c r="J16" s="24">
        <f t="shared" si="1"/>
        <v>68.828840466926067</v>
      </c>
      <c r="K16" s="25">
        <f t="shared" si="2"/>
        <v>23700</v>
      </c>
      <c r="L16" s="24">
        <f t="shared" si="3"/>
        <v>15950.800000000003</v>
      </c>
    </row>
    <row r="17" spans="1:12" s="8" customFormat="1" ht="37.5">
      <c r="A17" s="38"/>
      <c r="B17" s="12">
        <v>203</v>
      </c>
      <c r="C17" s="12" t="s">
        <v>11</v>
      </c>
      <c r="D17" s="34">
        <v>104800</v>
      </c>
      <c r="E17" s="34">
        <v>72494.259999999995</v>
      </c>
      <c r="F17" s="21">
        <f t="shared" si="0"/>
        <v>69.173912213740451</v>
      </c>
      <c r="G17" s="10"/>
      <c r="H17" s="18">
        <v>128500</v>
      </c>
      <c r="I17" s="18">
        <v>88445.06</v>
      </c>
      <c r="J17" s="24">
        <f t="shared" si="1"/>
        <v>68.828840466926067</v>
      </c>
      <c r="K17" s="25">
        <f t="shared" si="2"/>
        <v>23700</v>
      </c>
      <c r="L17" s="24">
        <f t="shared" si="3"/>
        <v>15950.800000000003</v>
      </c>
    </row>
    <row r="18" spans="1:12" s="26" customFormat="1" ht="56.25">
      <c r="A18" s="38"/>
      <c r="B18" s="27">
        <v>300</v>
      </c>
      <c r="C18" s="27" t="s">
        <v>12</v>
      </c>
      <c r="D18" s="20">
        <f>D19+D20+D21</f>
        <v>70000</v>
      </c>
      <c r="E18" s="20">
        <f>E19+E20+E21</f>
        <v>54681.68</v>
      </c>
      <c r="F18" s="21">
        <f t="shared" si="0"/>
        <v>78.116685714285722</v>
      </c>
      <c r="G18" s="28"/>
      <c r="H18" s="23">
        <f>H19+H20+H21</f>
        <v>85000</v>
      </c>
      <c r="I18" s="23">
        <f>I19+I20+I21</f>
        <v>31800</v>
      </c>
      <c r="J18" s="24">
        <f t="shared" si="1"/>
        <v>37.411764705882355</v>
      </c>
      <c r="K18" s="25">
        <f t="shared" si="2"/>
        <v>15000</v>
      </c>
      <c r="L18" s="24">
        <f t="shared" si="3"/>
        <v>-22881.68</v>
      </c>
    </row>
    <row r="19" spans="1:12" s="8" customFormat="1">
      <c r="A19" s="38"/>
      <c r="B19" s="11">
        <v>304</v>
      </c>
      <c r="C19" s="11" t="s">
        <v>13</v>
      </c>
      <c r="D19" s="16"/>
      <c r="E19" s="34"/>
      <c r="F19" s="21" t="e">
        <f t="shared" si="0"/>
        <v>#DIV/0!</v>
      </c>
      <c r="G19" s="9"/>
      <c r="H19" s="18"/>
      <c r="I19" s="18"/>
      <c r="J19" s="24" t="e">
        <f t="shared" si="1"/>
        <v>#DIV/0!</v>
      </c>
      <c r="K19" s="25">
        <f t="shared" si="2"/>
        <v>0</v>
      </c>
      <c r="L19" s="24">
        <f t="shared" si="3"/>
        <v>0</v>
      </c>
    </row>
    <row r="20" spans="1:12" s="8" customFormat="1" ht="93.75">
      <c r="A20" s="38"/>
      <c r="B20" s="11">
        <v>309</v>
      </c>
      <c r="C20" s="11" t="s">
        <v>14</v>
      </c>
      <c r="D20" s="34"/>
      <c r="E20" s="34"/>
      <c r="F20" s="21" t="e">
        <f t="shared" si="0"/>
        <v>#DIV/0!</v>
      </c>
      <c r="G20" s="10"/>
      <c r="H20" s="18"/>
      <c r="I20" s="18"/>
      <c r="J20" s="24" t="e">
        <f t="shared" si="1"/>
        <v>#DIV/0!</v>
      </c>
      <c r="K20" s="25">
        <f t="shared" si="2"/>
        <v>0</v>
      </c>
      <c r="L20" s="24">
        <f t="shared" si="3"/>
        <v>0</v>
      </c>
    </row>
    <row r="21" spans="1:12" s="8" customFormat="1" ht="75">
      <c r="A21" s="38"/>
      <c r="B21" s="11">
        <v>310</v>
      </c>
      <c r="C21" s="11" t="s">
        <v>48</v>
      </c>
      <c r="D21" s="34">
        <v>70000</v>
      </c>
      <c r="E21" s="34">
        <v>54681.68</v>
      </c>
      <c r="F21" s="21">
        <f t="shared" si="0"/>
        <v>78.116685714285722</v>
      </c>
      <c r="G21" s="10"/>
      <c r="H21" s="18">
        <v>85000</v>
      </c>
      <c r="I21" s="18">
        <v>31800</v>
      </c>
      <c r="J21" s="24">
        <f t="shared" si="1"/>
        <v>37.411764705882355</v>
      </c>
      <c r="K21" s="25">
        <f t="shared" si="2"/>
        <v>15000</v>
      </c>
      <c r="L21" s="24">
        <f t="shared" si="3"/>
        <v>-22881.68</v>
      </c>
    </row>
    <row r="22" spans="1:12" s="26" customFormat="1">
      <c r="A22" s="38"/>
      <c r="B22" s="27">
        <v>400</v>
      </c>
      <c r="C22" s="27" t="s">
        <v>15</v>
      </c>
      <c r="D22" s="20">
        <f>D23+D24+D25</f>
        <v>884123</v>
      </c>
      <c r="E22" s="20">
        <f>E23+E24+E25</f>
        <v>722878.5</v>
      </c>
      <c r="F22" s="21">
        <f t="shared" si="0"/>
        <v>81.762209556815051</v>
      </c>
      <c r="G22" s="28"/>
      <c r="H22" s="23">
        <f>H23+H24+H25</f>
        <v>3672630</v>
      </c>
      <c r="I22" s="23">
        <f>I23+I24+I25</f>
        <v>3545273.42</v>
      </c>
      <c r="J22" s="24">
        <f t="shared" si="1"/>
        <v>96.532278503415796</v>
      </c>
      <c r="K22" s="25">
        <f t="shared" si="2"/>
        <v>2788507</v>
      </c>
      <c r="L22" s="24">
        <f t="shared" si="3"/>
        <v>2822394.92</v>
      </c>
    </row>
    <row r="23" spans="1:12" s="8" customFormat="1" ht="37.5">
      <c r="A23" s="38"/>
      <c r="B23" s="11">
        <v>405</v>
      </c>
      <c r="C23" s="11" t="s">
        <v>16</v>
      </c>
      <c r="D23" s="34"/>
      <c r="E23" s="34"/>
      <c r="F23" s="21" t="e">
        <f t="shared" si="0"/>
        <v>#DIV/0!</v>
      </c>
      <c r="G23" s="10"/>
      <c r="H23" s="18"/>
      <c r="I23" s="18"/>
      <c r="J23" s="24" t="e">
        <f t="shared" si="1"/>
        <v>#DIV/0!</v>
      </c>
      <c r="K23" s="25">
        <f t="shared" si="2"/>
        <v>0</v>
      </c>
      <c r="L23" s="24">
        <f t="shared" si="3"/>
        <v>0</v>
      </c>
    </row>
    <row r="24" spans="1:12" s="8" customFormat="1" ht="37.5">
      <c r="A24" s="38"/>
      <c r="B24" s="11">
        <v>409</v>
      </c>
      <c r="C24" s="11" t="s">
        <v>52</v>
      </c>
      <c r="D24" s="16">
        <v>884123</v>
      </c>
      <c r="E24" s="16">
        <v>722878.5</v>
      </c>
      <c r="F24" s="21">
        <f t="shared" si="0"/>
        <v>81.762209556815051</v>
      </c>
      <c r="G24" s="10"/>
      <c r="H24" s="18">
        <v>3672630</v>
      </c>
      <c r="I24" s="18">
        <v>3545273.42</v>
      </c>
      <c r="J24" s="24">
        <f t="shared" si="1"/>
        <v>96.532278503415796</v>
      </c>
      <c r="K24" s="25">
        <f t="shared" si="2"/>
        <v>2788507</v>
      </c>
      <c r="L24" s="24">
        <f t="shared" si="3"/>
        <v>2822394.92</v>
      </c>
    </row>
    <row r="25" spans="1:12" s="8" customFormat="1" ht="38.25" customHeight="1">
      <c r="A25" s="38"/>
      <c r="B25" s="11">
        <v>412</v>
      </c>
      <c r="C25" s="11" t="s">
        <v>17</v>
      </c>
      <c r="D25" s="16"/>
      <c r="E25" s="34"/>
      <c r="F25" s="21" t="e">
        <f t="shared" si="0"/>
        <v>#DIV/0!</v>
      </c>
      <c r="G25" s="10"/>
      <c r="H25" s="18"/>
      <c r="I25" s="18"/>
      <c r="J25" s="24" t="e">
        <f t="shared" si="1"/>
        <v>#DIV/0!</v>
      </c>
      <c r="K25" s="25">
        <f t="shared" si="2"/>
        <v>0</v>
      </c>
      <c r="L25" s="24">
        <f t="shared" si="3"/>
        <v>0</v>
      </c>
    </row>
    <row r="26" spans="1:12" s="26" customFormat="1" ht="56.25" customHeight="1">
      <c r="A26" s="38"/>
      <c r="B26" s="27">
        <v>500</v>
      </c>
      <c r="C26" s="27" t="s">
        <v>18</v>
      </c>
      <c r="D26" s="23">
        <f>D27+D28+D29</f>
        <v>205377</v>
      </c>
      <c r="E26" s="23">
        <f>E27+E28+E29</f>
        <v>158905.52000000002</v>
      </c>
      <c r="F26" s="21">
        <f t="shared" si="0"/>
        <v>77.37259771055183</v>
      </c>
      <c r="G26" s="28"/>
      <c r="H26" s="23">
        <f>H27+H28+H29</f>
        <v>778355.17</v>
      </c>
      <c r="I26" s="23">
        <f>I27+I28+I29</f>
        <v>472429.23</v>
      </c>
      <c r="J26" s="24">
        <f t="shared" si="1"/>
        <v>60.695842747469634</v>
      </c>
      <c r="K26" s="25">
        <f t="shared" si="2"/>
        <v>572978.17000000004</v>
      </c>
      <c r="L26" s="24">
        <f t="shared" si="3"/>
        <v>313523.70999999996</v>
      </c>
    </row>
    <row r="27" spans="1:12" s="8" customFormat="1">
      <c r="A27" s="38"/>
      <c r="B27" s="11">
        <v>501</v>
      </c>
      <c r="C27" s="11" t="s">
        <v>19</v>
      </c>
      <c r="D27" s="34"/>
      <c r="E27" s="34"/>
      <c r="F27" s="21" t="e">
        <f t="shared" si="0"/>
        <v>#DIV/0!</v>
      </c>
      <c r="G27" s="10"/>
      <c r="H27" s="18"/>
      <c r="I27" s="18"/>
      <c r="J27" s="24" t="e">
        <f t="shared" si="1"/>
        <v>#DIV/0!</v>
      </c>
      <c r="K27" s="25">
        <f t="shared" si="2"/>
        <v>0</v>
      </c>
      <c r="L27" s="24">
        <f t="shared" si="3"/>
        <v>0</v>
      </c>
    </row>
    <row r="28" spans="1:12" s="8" customFormat="1">
      <c r="A28" s="38"/>
      <c r="B28" s="11">
        <v>502</v>
      </c>
      <c r="C28" s="11" t="s">
        <v>49</v>
      </c>
      <c r="D28" s="34">
        <v>120000</v>
      </c>
      <c r="E28" s="34">
        <v>90000</v>
      </c>
      <c r="F28" s="21">
        <f t="shared" si="0"/>
        <v>75</v>
      </c>
      <c r="G28" s="10"/>
      <c r="H28" s="18">
        <v>0</v>
      </c>
      <c r="I28" s="18">
        <v>0</v>
      </c>
      <c r="J28" s="24" t="e">
        <f t="shared" si="1"/>
        <v>#DIV/0!</v>
      </c>
      <c r="K28" s="25">
        <f t="shared" si="2"/>
        <v>-120000</v>
      </c>
      <c r="L28" s="24">
        <f t="shared" si="3"/>
        <v>-90000</v>
      </c>
    </row>
    <row r="29" spans="1:12" s="8" customFormat="1">
      <c r="A29" s="38"/>
      <c r="B29" s="11">
        <v>503</v>
      </c>
      <c r="C29" s="11" t="s">
        <v>53</v>
      </c>
      <c r="D29" s="34">
        <v>85377</v>
      </c>
      <c r="E29" s="34">
        <v>68905.52</v>
      </c>
      <c r="F29" s="21">
        <f t="shared" si="0"/>
        <v>80.707356782271575</v>
      </c>
      <c r="G29" s="10"/>
      <c r="H29" s="18">
        <v>778355.17</v>
      </c>
      <c r="I29" s="18">
        <v>472429.23</v>
      </c>
      <c r="J29" s="24">
        <f t="shared" si="1"/>
        <v>60.695842747469634</v>
      </c>
      <c r="K29" s="25">
        <f t="shared" si="2"/>
        <v>692978.17</v>
      </c>
      <c r="L29" s="24">
        <f t="shared" si="3"/>
        <v>403523.70999999996</v>
      </c>
    </row>
    <row r="30" spans="1:12" s="8" customFormat="1">
      <c r="A30" s="38"/>
      <c r="B30" s="12">
        <v>700</v>
      </c>
      <c r="C30" s="12" t="s">
        <v>20</v>
      </c>
      <c r="D30" s="15">
        <f>D31+D32+D33+D35+D36</f>
        <v>0</v>
      </c>
      <c r="E30" s="15">
        <f>E31+E32+E33+E35+E36</f>
        <v>0</v>
      </c>
      <c r="F30" s="21" t="e">
        <f t="shared" si="0"/>
        <v>#DIV/0!</v>
      </c>
      <c r="G30" s="9"/>
      <c r="H30" s="17">
        <f>H31+H32+H33+H35+H36+H34</f>
        <v>0</v>
      </c>
      <c r="I30" s="17">
        <f>I31+I32+I33+I35+I36+I34</f>
        <v>0</v>
      </c>
      <c r="J30" s="24" t="e">
        <f t="shared" si="1"/>
        <v>#DIV/0!</v>
      </c>
      <c r="K30" s="25">
        <f t="shared" si="2"/>
        <v>0</v>
      </c>
      <c r="L30" s="24">
        <f t="shared" si="3"/>
        <v>0</v>
      </c>
    </row>
    <row r="31" spans="1:12" s="8" customFormat="1">
      <c r="A31" s="38"/>
      <c r="B31" s="11">
        <v>701</v>
      </c>
      <c r="C31" s="11" t="s">
        <v>21</v>
      </c>
      <c r="D31" s="34"/>
      <c r="E31" s="34"/>
      <c r="F31" s="21" t="e">
        <f t="shared" si="0"/>
        <v>#DIV/0!</v>
      </c>
      <c r="G31" s="10"/>
      <c r="H31" s="18"/>
      <c r="I31" s="18"/>
      <c r="J31" s="24" t="e">
        <f t="shared" si="1"/>
        <v>#DIV/0!</v>
      </c>
      <c r="K31" s="25">
        <f t="shared" si="2"/>
        <v>0</v>
      </c>
      <c r="L31" s="24">
        <f t="shared" si="3"/>
        <v>0</v>
      </c>
    </row>
    <row r="32" spans="1:12" s="8" customFormat="1">
      <c r="A32" s="38"/>
      <c r="B32" s="11">
        <v>702</v>
      </c>
      <c r="C32" s="11" t="s">
        <v>22</v>
      </c>
      <c r="D32" s="34"/>
      <c r="E32" s="34"/>
      <c r="F32" s="21" t="e">
        <f t="shared" si="0"/>
        <v>#DIV/0!</v>
      </c>
      <c r="G32" s="10"/>
      <c r="H32" s="18"/>
      <c r="I32" s="18"/>
      <c r="J32" s="24" t="e">
        <f t="shared" si="1"/>
        <v>#DIV/0!</v>
      </c>
      <c r="K32" s="25">
        <f t="shared" si="2"/>
        <v>0</v>
      </c>
      <c r="L32" s="24">
        <f t="shared" si="3"/>
        <v>0</v>
      </c>
    </row>
    <row r="33" spans="1:12" s="8" customFormat="1" ht="37.5">
      <c r="A33" s="38"/>
      <c r="B33" s="11">
        <v>703</v>
      </c>
      <c r="C33" s="11" t="s">
        <v>23</v>
      </c>
      <c r="D33" s="34"/>
      <c r="E33" s="34"/>
      <c r="F33" s="21" t="e">
        <f t="shared" si="0"/>
        <v>#DIV/0!</v>
      </c>
      <c r="G33" s="10"/>
      <c r="H33" s="18"/>
      <c r="I33" s="18"/>
      <c r="J33" s="24" t="e">
        <f t="shared" si="1"/>
        <v>#DIV/0!</v>
      </c>
      <c r="K33" s="25">
        <f t="shared" si="2"/>
        <v>0</v>
      </c>
      <c r="L33" s="24">
        <f t="shared" si="3"/>
        <v>0</v>
      </c>
    </row>
    <row r="34" spans="1:12" s="8" customFormat="1" ht="56.25">
      <c r="A34" s="38"/>
      <c r="B34" s="11">
        <v>705</v>
      </c>
      <c r="C34" s="11" t="s">
        <v>51</v>
      </c>
      <c r="D34" s="34"/>
      <c r="E34" s="34"/>
      <c r="F34" s="21" t="e">
        <f t="shared" si="0"/>
        <v>#DIV/0!</v>
      </c>
      <c r="G34" s="10"/>
      <c r="H34" s="18"/>
      <c r="I34" s="18"/>
      <c r="J34" s="24" t="e">
        <f t="shared" si="1"/>
        <v>#DIV/0!</v>
      </c>
      <c r="K34" s="25">
        <f t="shared" si="2"/>
        <v>0</v>
      </c>
      <c r="L34" s="24">
        <f t="shared" si="3"/>
        <v>0</v>
      </c>
    </row>
    <row r="35" spans="1:12" s="8" customFormat="1">
      <c r="A35" s="38"/>
      <c r="B35" s="11">
        <v>707</v>
      </c>
      <c r="C35" s="11" t="s">
        <v>24</v>
      </c>
      <c r="D35" s="34"/>
      <c r="E35" s="34"/>
      <c r="F35" s="21" t="e">
        <f t="shared" si="0"/>
        <v>#DIV/0!</v>
      </c>
      <c r="G35" s="10"/>
      <c r="H35" s="18"/>
      <c r="I35" s="18"/>
      <c r="J35" s="24" t="e">
        <f t="shared" si="1"/>
        <v>#DIV/0!</v>
      </c>
      <c r="K35" s="25">
        <f t="shared" si="2"/>
        <v>0</v>
      </c>
      <c r="L35" s="24">
        <f t="shared" si="3"/>
        <v>0</v>
      </c>
    </row>
    <row r="36" spans="1:12" s="8" customFormat="1" ht="37.5">
      <c r="A36" s="38"/>
      <c r="B36" s="11">
        <v>709</v>
      </c>
      <c r="C36" s="11" t="s">
        <v>25</v>
      </c>
      <c r="D36" s="34"/>
      <c r="E36" s="34"/>
      <c r="F36" s="21" t="e">
        <f t="shared" si="0"/>
        <v>#DIV/0!</v>
      </c>
      <c r="G36" s="10"/>
      <c r="H36" s="18"/>
      <c r="I36" s="18"/>
      <c r="J36" s="24" t="e">
        <f t="shared" si="1"/>
        <v>#DIV/0!</v>
      </c>
      <c r="K36" s="25">
        <f t="shared" si="2"/>
        <v>0</v>
      </c>
      <c r="L36" s="24">
        <f t="shared" si="3"/>
        <v>0</v>
      </c>
    </row>
    <row r="37" spans="1:12" s="26" customFormat="1">
      <c r="A37" s="38"/>
      <c r="B37" s="27">
        <v>800</v>
      </c>
      <c r="C37" s="27" t="s">
        <v>26</v>
      </c>
      <c r="D37" s="20">
        <f>D38+D39</f>
        <v>1568700</v>
      </c>
      <c r="E37" s="20">
        <f>E38+E39</f>
        <v>1066309.67</v>
      </c>
      <c r="F37" s="21">
        <f t="shared" si="0"/>
        <v>67.974097660483196</v>
      </c>
      <c r="G37" s="28"/>
      <c r="H37" s="23">
        <f>H38+H39</f>
        <v>1532100</v>
      </c>
      <c r="I37" s="23">
        <f>I38+I39</f>
        <v>954342.35</v>
      </c>
      <c r="J37" s="24">
        <f t="shared" si="1"/>
        <v>62.289821160498661</v>
      </c>
      <c r="K37" s="25">
        <f t="shared" si="2"/>
        <v>-36600</v>
      </c>
      <c r="L37" s="24">
        <f t="shared" si="3"/>
        <v>-111967.31999999995</v>
      </c>
    </row>
    <row r="38" spans="1:12" s="8" customFormat="1">
      <c r="A38" s="38"/>
      <c r="B38" s="11">
        <v>801</v>
      </c>
      <c r="C38" s="11" t="s">
        <v>27</v>
      </c>
      <c r="D38" s="34">
        <v>1568700</v>
      </c>
      <c r="E38" s="34">
        <v>1066309.67</v>
      </c>
      <c r="F38" s="21">
        <f t="shared" si="0"/>
        <v>67.974097660483196</v>
      </c>
      <c r="G38" s="10"/>
      <c r="H38" s="18">
        <v>1532100</v>
      </c>
      <c r="I38" s="18">
        <v>954342.35</v>
      </c>
      <c r="J38" s="24">
        <f t="shared" si="1"/>
        <v>62.289821160498661</v>
      </c>
      <c r="K38" s="25">
        <f t="shared" si="2"/>
        <v>-36600</v>
      </c>
      <c r="L38" s="24">
        <f t="shared" si="3"/>
        <v>-111967.31999999995</v>
      </c>
    </row>
    <row r="39" spans="1:12" s="8" customFormat="1" ht="36" customHeight="1">
      <c r="A39" s="38"/>
      <c r="B39" s="11">
        <v>804</v>
      </c>
      <c r="C39" s="11" t="s">
        <v>28</v>
      </c>
      <c r="D39" s="34"/>
      <c r="E39" s="34"/>
      <c r="F39" s="21" t="e">
        <f t="shared" si="0"/>
        <v>#DIV/0!</v>
      </c>
      <c r="G39" s="10"/>
      <c r="H39" s="18"/>
      <c r="I39" s="18"/>
      <c r="J39" s="24" t="e">
        <f t="shared" si="1"/>
        <v>#DIV/0!</v>
      </c>
      <c r="K39" s="25">
        <f t="shared" si="2"/>
        <v>0</v>
      </c>
      <c r="L39" s="24">
        <f t="shared" si="3"/>
        <v>0</v>
      </c>
    </row>
    <row r="40" spans="1:12" s="26" customFormat="1">
      <c r="A40" s="38"/>
      <c r="B40" s="27">
        <v>1000</v>
      </c>
      <c r="C40" s="27" t="s">
        <v>29</v>
      </c>
      <c r="D40" s="20">
        <f>D41+D42+D43+D44</f>
        <v>0</v>
      </c>
      <c r="E40" s="20">
        <f>E41+E42+E43+E44</f>
        <v>0</v>
      </c>
      <c r="F40" s="21" t="e">
        <f t="shared" si="0"/>
        <v>#DIV/0!</v>
      </c>
      <c r="G40" s="28"/>
      <c r="H40" s="23">
        <f>H41+H42+H43+H44</f>
        <v>0</v>
      </c>
      <c r="I40" s="23">
        <f>I41+I42+I43+I44</f>
        <v>0</v>
      </c>
      <c r="J40" s="24" t="e">
        <f t="shared" si="1"/>
        <v>#DIV/0!</v>
      </c>
      <c r="K40" s="25">
        <f t="shared" si="2"/>
        <v>0</v>
      </c>
      <c r="L40" s="24">
        <f t="shared" si="3"/>
        <v>0</v>
      </c>
    </row>
    <row r="41" spans="1:12" s="8" customFormat="1">
      <c r="A41" s="38"/>
      <c r="B41" s="11">
        <v>1001</v>
      </c>
      <c r="C41" s="11" t="s">
        <v>30</v>
      </c>
      <c r="D41" s="34"/>
      <c r="E41" s="34"/>
      <c r="F41" s="21" t="e">
        <f t="shared" si="0"/>
        <v>#DIV/0!</v>
      </c>
      <c r="G41" s="10"/>
      <c r="H41" s="18"/>
      <c r="I41" s="18"/>
      <c r="J41" s="24" t="e">
        <f t="shared" si="1"/>
        <v>#DIV/0!</v>
      </c>
      <c r="K41" s="25">
        <f t="shared" si="2"/>
        <v>0</v>
      </c>
      <c r="L41" s="24">
        <f t="shared" si="3"/>
        <v>0</v>
      </c>
    </row>
    <row r="42" spans="1:12" s="8" customFormat="1" ht="37.5">
      <c r="A42" s="38"/>
      <c r="B42" s="11">
        <v>1003</v>
      </c>
      <c r="C42" s="11" t="s">
        <v>31</v>
      </c>
      <c r="D42" s="34"/>
      <c r="E42" s="34"/>
      <c r="F42" s="21" t="e">
        <f t="shared" si="0"/>
        <v>#DIV/0!</v>
      </c>
      <c r="G42" s="10"/>
      <c r="H42" s="18"/>
      <c r="I42" s="18"/>
      <c r="J42" s="24" t="e">
        <f t="shared" si="1"/>
        <v>#DIV/0!</v>
      </c>
      <c r="K42" s="25">
        <f t="shared" si="2"/>
        <v>0</v>
      </c>
      <c r="L42" s="24">
        <f t="shared" si="3"/>
        <v>0</v>
      </c>
    </row>
    <row r="43" spans="1:12" s="8" customFormat="1">
      <c r="A43" s="38"/>
      <c r="B43" s="11">
        <v>1004</v>
      </c>
      <c r="C43" s="11" t="s">
        <v>32</v>
      </c>
      <c r="D43" s="34"/>
      <c r="E43" s="34"/>
      <c r="F43" s="21" t="e">
        <f t="shared" si="0"/>
        <v>#DIV/0!</v>
      </c>
      <c r="G43" s="10"/>
      <c r="H43" s="18"/>
      <c r="I43" s="18"/>
      <c r="J43" s="24" t="e">
        <f t="shared" si="1"/>
        <v>#DIV/0!</v>
      </c>
      <c r="K43" s="25">
        <f t="shared" si="2"/>
        <v>0</v>
      </c>
      <c r="L43" s="24">
        <f t="shared" si="3"/>
        <v>0</v>
      </c>
    </row>
    <row r="44" spans="1:12" s="8" customFormat="1" ht="36.75" customHeight="1">
      <c r="A44" s="38"/>
      <c r="B44" s="11">
        <v>1006</v>
      </c>
      <c r="C44" s="11" t="s">
        <v>33</v>
      </c>
      <c r="D44" s="34"/>
      <c r="E44" s="34"/>
      <c r="F44" s="21" t="e">
        <f t="shared" si="0"/>
        <v>#DIV/0!</v>
      </c>
      <c r="G44" s="10"/>
      <c r="H44" s="18"/>
      <c r="I44" s="18"/>
      <c r="J44" s="24" t="e">
        <f t="shared" si="1"/>
        <v>#DIV/0!</v>
      </c>
      <c r="K44" s="25">
        <f t="shared" si="2"/>
        <v>0</v>
      </c>
      <c r="L44" s="24">
        <f t="shared" si="3"/>
        <v>0</v>
      </c>
    </row>
    <row r="45" spans="1:12" s="29" customFormat="1">
      <c r="A45" s="38"/>
      <c r="B45" s="27">
        <v>1100</v>
      </c>
      <c r="C45" s="27" t="s">
        <v>34</v>
      </c>
      <c r="D45" s="20">
        <f>D46+D47</f>
        <v>10000</v>
      </c>
      <c r="E45" s="20">
        <f>E46+E47</f>
        <v>9200</v>
      </c>
      <c r="F45" s="21">
        <f t="shared" si="0"/>
        <v>92</v>
      </c>
      <c r="G45" s="28"/>
      <c r="H45" s="23">
        <f>H46+H47</f>
        <v>14200</v>
      </c>
      <c r="I45" s="23">
        <f>I46+I47</f>
        <v>6600</v>
      </c>
      <c r="J45" s="24">
        <f t="shared" si="1"/>
        <v>46.478873239436616</v>
      </c>
      <c r="K45" s="25">
        <f t="shared" si="2"/>
        <v>4200</v>
      </c>
      <c r="L45" s="24">
        <f t="shared" si="3"/>
        <v>-2600</v>
      </c>
    </row>
    <row r="46" spans="1:12" s="13" customFormat="1">
      <c r="A46" s="38"/>
      <c r="B46" s="11">
        <v>1101</v>
      </c>
      <c r="C46" s="11" t="s">
        <v>35</v>
      </c>
      <c r="D46" s="34"/>
      <c r="E46" s="34"/>
      <c r="F46" s="21" t="e">
        <f t="shared" si="0"/>
        <v>#DIV/0!</v>
      </c>
      <c r="G46" s="9"/>
      <c r="H46" s="18"/>
      <c r="I46" s="18"/>
      <c r="J46" s="24" t="e">
        <f t="shared" si="1"/>
        <v>#DIV/0!</v>
      </c>
      <c r="K46" s="25">
        <f t="shared" si="2"/>
        <v>0</v>
      </c>
      <c r="L46" s="24">
        <f t="shared" si="3"/>
        <v>0</v>
      </c>
    </row>
    <row r="47" spans="1:12" s="8" customFormat="1">
      <c r="A47" s="38"/>
      <c r="B47" s="11">
        <v>1102</v>
      </c>
      <c r="C47" s="11" t="s">
        <v>36</v>
      </c>
      <c r="D47" s="34">
        <v>10000</v>
      </c>
      <c r="E47" s="34">
        <v>9200</v>
      </c>
      <c r="F47" s="21">
        <f t="shared" si="0"/>
        <v>92</v>
      </c>
      <c r="G47" s="9"/>
      <c r="H47" s="18">
        <v>14200</v>
      </c>
      <c r="I47" s="18">
        <v>6600</v>
      </c>
      <c r="J47" s="24">
        <f t="shared" si="1"/>
        <v>46.478873239436616</v>
      </c>
      <c r="K47" s="25">
        <f t="shared" si="2"/>
        <v>4200</v>
      </c>
      <c r="L47" s="24">
        <f t="shared" si="3"/>
        <v>-2600</v>
      </c>
    </row>
    <row r="48" spans="1:12" s="26" customFormat="1" ht="75">
      <c r="A48" s="38"/>
      <c r="B48" s="27">
        <v>1400</v>
      </c>
      <c r="C48" s="27" t="s">
        <v>37</v>
      </c>
      <c r="D48" s="20">
        <f>D49+D50</f>
        <v>0</v>
      </c>
      <c r="E48" s="20">
        <f>E49+E50</f>
        <v>0</v>
      </c>
      <c r="F48" s="21" t="e">
        <f t="shared" si="0"/>
        <v>#DIV/0!</v>
      </c>
      <c r="G48" s="28"/>
      <c r="H48" s="23">
        <f>H49+H50</f>
        <v>0</v>
      </c>
      <c r="I48" s="23">
        <f>I49+I50</f>
        <v>0</v>
      </c>
      <c r="J48" s="24" t="e">
        <f t="shared" si="1"/>
        <v>#DIV/0!</v>
      </c>
      <c r="K48" s="25">
        <f t="shared" si="2"/>
        <v>0</v>
      </c>
      <c r="L48" s="24">
        <f t="shared" si="3"/>
        <v>0</v>
      </c>
    </row>
    <row r="49" spans="1:12" s="8" customFormat="1" ht="109.5" customHeight="1">
      <c r="A49" s="38"/>
      <c r="B49" s="11">
        <v>1401</v>
      </c>
      <c r="C49" s="11" t="s">
        <v>38</v>
      </c>
      <c r="D49" s="34"/>
      <c r="E49" s="34"/>
      <c r="F49" s="21" t="e">
        <f t="shared" si="0"/>
        <v>#DIV/0!</v>
      </c>
      <c r="G49" s="10"/>
      <c r="H49" s="18"/>
      <c r="I49" s="18"/>
      <c r="J49" s="24" t="e">
        <f t="shared" si="1"/>
        <v>#DIV/0!</v>
      </c>
      <c r="K49" s="25">
        <f t="shared" si="2"/>
        <v>0</v>
      </c>
      <c r="L49" s="24">
        <f t="shared" si="3"/>
        <v>0</v>
      </c>
    </row>
    <row r="50" spans="1:12" s="8" customFormat="1" ht="24.75" customHeight="1">
      <c r="A50" s="38"/>
      <c r="B50" s="11">
        <v>1402</v>
      </c>
      <c r="C50" s="11" t="s">
        <v>39</v>
      </c>
      <c r="D50" s="34"/>
      <c r="E50" s="34"/>
      <c r="F50" s="21" t="e">
        <f t="shared" si="0"/>
        <v>#DIV/0!</v>
      </c>
      <c r="G50" s="10"/>
      <c r="H50" s="18"/>
      <c r="I50" s="18"/>
      <c r="J50" s="24" t="e">
        <f t="shared" si="1"/>
        <v>#DIV/0!</v>
      </c>
      <c r="K50" s="25">
        <f t="shared" si="2"/>
        <v>0</v>
      </c>
      <c r="L50" s="24">
        <f t="shared" si="3"/>
        <v>0</v>
      </c>
    </row>
    <row r="51" spans="1:12" s="26" customFormat="1">
      <c r="A51" s="39"/>
      <c r="B51" s="30"/>
      <c r="C51" s="30" t="s">
        <v>40</v>
      </c>
      <c r="D51" s="23">
        <f>D7+D16+D18+D22+D26+D30+D37+D40+D45+D48</f>
        <v>5357408.83</v>
      </c>
      <c r="E51" s="23">
        <f>E7+E16+E18+E22+E26+E30+E37+E40+E45+E48</f>
        <v>3830118.5399999996</v>
      </c>
      <c r="F51" s="21">
        <f t="shared" si="0"/>
        <v>71.491996626286962</v>
      </c>
      <c r="G51" s="28"/>
      <c r="H51" s="23">
        <f>H7+H16+H18+H22+H26+H30+H37+H40+H45+H48</f>
        <v>8787680</v>
      </c>
      <c r="I51" s="23">
        <f>I7+I16+I18+I22+I26+I30+I37+I40+I45+I48</f>
        <v>6853728.6400000006</v>
      </c>
      <c r="J51" s="24">
        <f t="shared" si="1"/>
        <v>77.992469457240148</v>
      </c>
      <c r="K51" s="25">
        <f t="shared" si="2"/>
        <v>3430271.17</v>
      </c>
      <c r="L51" s="24">
        <f t="shared" si="3"/>
        <v>3023610.100000001</v>
      </c>
    </row>
    <row r="52" spans="1:12" s="6" customFormat="1"/>
  </sheetData>
  <mergeCells count="9">
    <mergeCell ref="K5:L5"/>
    <mergeCell ref="C5:C6"/>
    <mergeCell ref="A1:A51"/>
    <mergeCell ref="D1:F1"/>
    <mergeCell ref="D5:G5"/>
    <mergeCell ref="H5:J5"/>
    <mergeCell ref="H1:J1"/>
    <mergeCell ref="B5:B6"/>
    <mergeCell ref="D2:I2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BUH</cp:lastModifiedBy>
  <cp:lastPrinted>2021-12-29T09:48:22Z</cp:lastPrinted>
  <dcterms:created xsi:type="dcterms:W3CDTF">2008-11-13T06:41:41Z</dcterms:created>
  <dcterms:modified xsi:type="dcterms:W3CDTF">2023-10-10T11:42:45Z</dcterms:modified>
</cp:coreProperties>
</file>